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<sst xmlns="http://schemas.openxmlformats.org/spreadsheetml/2006/main" count="29" uniqueCount="21">
  <si>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N</t>
  </si>
  <si>
    <t>r</t>
  </si>
  <si>
    <t>z</t>
  </si>
  <si>
    <t>w</t>
  </si>
  <si>
    <t>zw</t>
  </si>
  <si>
    <t>Sum</t>
  </si>
  <si>
    <t>zbar</t>
  </si>
  <si>
    <t>w(z-zbar)**2</t>
  </si>
  <si>
    <t>Q</t>
  </si>
  <si>
    <t>w**2</t>
  </si>
  <si>
    <t>REVC</t>
  </si>
  <si>
    <t>p</t>
  </si>
  <si>
    <t>mean</t>
  </si>
  <si>
    <t>upper ci</t>
  </si>
  <si>
    <t>lower ci</t>
  </si>
  <si>
    <t>w*</t>
  </si>
  <si>
    <t>zw*</t>
  </si>
  <si>
    <t>upper CR</t>
  </si>
  <si>
    <t>lower CR</t>
  </si>
  <si>
    <t>fixed</t>
  </si>
  <si>
    <t>random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</si>
</sst>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J10" sqref="J10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4</v>
      </c>
      <c r="G1" t="s">
        <v>7</v>
      </c>
      <c r="H1" t="s">
        <v>9</v>
      </c>
      <c r="I1" t="s">
        <v>15</v>
      </c>
      <c r="J1" t="s">
        <v>16</v>
      </c>
    </row>
    <row r="2" spans="1:10" ht="12.75">
      <c r="A2">
        <v>200</v>
      </c>
      <c r="B2">
        <v>0.2</v>
      </c>
      <c r="C2">
        <f>ATANH(B2)</f>
        <v>0.2027325540540821</v>
      </c>
      <c r="D2">
        <f>0.5*LN((1+B2)/(1-B2))</f>
        <v>0.2027325540540821</v>
      </c>
      <c r="E2">
        <f>A2-3</f>
        <v>197</v>
      </c>
      <c r="F2">
        <f>D2*E2</f>
        <v>39.938313148654174</v>
      </c>
      <c r="G2">
        <f>E2*(D2-0.298264)*(D2-0.298264)</f>
        <v>1.7978726614100118</v>
      </c>
      <c r="H2">
        <f>E2*E2</f>
        <v>38809</v>
      </c>
      <c r="I2">
        <f>1/(1/E2+0.008621)</f>
        <v>73.00793044011922</v>
      </c>
      <c r="J2">
        <f>D2*I2</f>
        <v>14.801084204328138</v>
      </c>
    </row>
    <row r="3" spans="1:10" ht="12.75">
      <c r="A3">
        <v>100</v>
      </c>
      <c r="B3">
        <v>0.2</v>
      </c>
      <c r="C3">
        <f>ATANH(B3)</f>
        <v>0.2027325540540821</v>
      </c>
      <c r="D3">
        <f>0.5*LN((1+B3)/(1-B3))</f>
        <v>0.2027325540540821</v>
      </c>
      <c r="E3">
        <f>A3-3</f>
        <v>97</v>
      </c>
      <c r="F3">
        <f>D3*E3</f>
        <v>19.665057743245963</v>
      </c>
      <c r="G3">
        <f>E3*(D3-0.298264)*(D3-0.298264)</f>
        <v>0.8852469449582293</v>
      </c>
      <c r="H3">
        <f>E3*E3</f>
        <v>9409</v>
      </c>
      <c r="I3">
        <f>1/(1/E3+0.008621)</f>
        <v>52.825425040449566</v>
      </c>
      <c r="J3">
        <f>D3*I3</f>
        <v>10.709433337442805</v>
      </c>
    </row>
    <row r="4" spans="1:10" ht="12.75">
      <c r="A4">
        <v>150</v>
      </c>
      <c r="B4">
        <v>0.4</v>
      </c>
      <c r="C4">
        <f>ATANH(B4)</f>
        <v>0.42364893019360184</v>
      </c>
      <c r="D4">
        <f>0.5*LN((1+B4)/(1-B4))</f>
        <v>0.42364893019360184</v>
      </c>
      <c r="E4">
        <f>A4-3</f>
        <v>147</v>
      </c>
      <c r="F4">
        <f>D4*E4</f>
        <v>62.27639273845947</v>
      </c>
      <c r="G4">
        <f>E4*(D4-0.298264)*(D4-0.298264)</f>
        <v>2.3110429657891984</v>
      </c>
      <c r="H4">
        <f>E4*E4</f>
        <v>21609</v>
      </c>
      <c r="I4">
        <f>1/(1/E4+0.008621)</f>
        <v>64.83519730850131</v>
      </c>
      <c r="J4">
        <f>D4*I4</f>
        <v>27.467361978637673</v>
      </c>
    </row>
    <row r="5" spans="1:10" ht="12.75">
      <c r="A5">
        <v>80</v>
      </c>
      <c r="B5">
        <v>0.4</v>
      </c>
      <c r="C5">
        <f>ATANH(B5)</f>
        <v>0.42364893019360184</v>
      </c>
      <c r="D5">
        <f>0.5*LN((1+B5)/(1-B5))</f>
        <v>0.42364893019360184</v>
      </c>
      <c r="E5">
        <f>A5-3</f>
        <v>77</v>
      </c>
      <c r="F5">
        <f>D5*E5</f>
        <v>32.620967624907344</v>
      </c>
      <c r="G5">
        <f>E5*(D5-0.298264)*(D5-0.298264)</f>
        <v>1.2105463154133898</v>
      </c>
      <c r="H5">
        <f>E5*E5</f>
        <v>5929</v>
      </c>
      <c r="I5">
        <f>1/(1/E5+0.008621)</f>
        <v>46.279128053145264</v>
      </c>
      <c r="J5">
        <f>D5*I5</f>
        <v>19.6061030900077</v>
      </c>
    </row>
    <row r="6" spans="1:10" ht="12.75">
      <c r="A6" t="s">
        <v>5</v>
      </c>
      <c r="E6">
        <f aca="true" t="shared" si="0" ref="E6:J6">SUM(E2:E5)</f>
        <v>518</v>
      </c>
      <c r="F6">
        <f t="shared" si="0"/>
        <v>154.50073125526694</v>
      </c>
      <c r="G6">
        <f t="shared" si="0"/>
        <v>6.2047088875708285</v>
      </c>
      <c r="H6">
        <f t="shared" si="0"/>
        <v>75756</v>
      </c>
      <c r="I6">
        <f t="shared" si="0"/>
        <v>236.94768084221536</v>
      </c>
      <c r="J6">
        <f t="shared" si="0"/>
        <v>72.58398261041631</v>
      </c>
    </row>
    <row r="7" spans="1:6" ht="12.75">
      <c r="A7" t="s">
        <v>6</v>
      </c>
      <c r="F7">
        <f>F6/E6</f>
        <v>0.2982639599522528</v>
      </c>
    </row>
    <row r="8" spans="1:7" ht="12.75">
      <c r="A8" t="s">
        <v>8</v>
      </c>
      <c r="G8">
        <f>G6</f>
        <v>6.2047088875708285</v>
      </c>
    </row>
    <row r="9" spans="1:10" ht="12.75">
      <c r="A9" t="s">
        <v>11</v>
      </c>
      <c r="B9">
        <f>CHIDIST(G8,3)</f>
        <v>0.10206450354250825</v>
      </c>
      <c r="J9" t="s">
        <v>20</v>
      </c>
    </row>
    <row r="10" spans="1:11" ht="12.75">
      <c r="A10" t="s">
        <v>10</v>
      </c>
      <c r="H10">
        <f>(G8-3)/(518-(75756/518))</f>
        <v>0.008620535103245033</v>
      </c>
      <c r="J10" t="s">
        <v>2</v>
      </c>
      <c r="K10" t="s">
        <v>1</v>
      </c>
    </row>
    <row r="11" spans="9:11" ht="12.75">
      <c r="I11" t="s">
        <v>6</v>
      </c>
      <c r="J11">
        <f>J6/I6</f>
        <v>0.3063291539820993</v>
      </c>
      <c r="K11">
        <f>TANH(J11)</f>
        <v>0.2970939186468109</v>
      </c>
    </row>
    <row r="12" spans="2:11" ht="12.75">
      <c r="B12" t="s">
        <v>19</v>
      </c>
      <c r="I12" t="s">
        <v>13</v>
      </c>
      <c r="J12">
        <f>J11+1.96*SQRT(1/I6)</f>
        <v>0.43365889043814443</v>
      </c>
      <c r="K12">
        <f>TANH(J12)</f>
        <v>0.4083745553127808</v>
      </c>
    </row>
    <row r="13" spans="2:11" ht="12.75">
      <c r="B13" t="s">
        <v>2</v>
      </c>
      <c r="C13" t="s">
        <v>1</v>
      </c>
      <c r="I13" t="s">
        <v>14</v>
      </c>
      <c r="J13">
        <f>J11-1.96*SQRT(1/I6)</f>
        <v>0.17899941752605417</v>
      </c>
      <c r="K13">
        <f>TANH(J13)</f>
        <v>0.17711184456916615</v>
      </c>
    </row>
    <row r="14" spans="1:11" ht="12.75">
      <c r="A14" t="s">
        <v>12</v>
      </c>
      <c r="B14">
        <f>F7</f>
        <v>0.2982639599522528</v>
      </c>
      <c r="C14">
        <f>TANH(B14)</f>
        <v>0.28972309576668503</v>
      </c>
      <c r="I14" t="s">
        <v>17</v>
      </c>
      <c r="J14">
        <f>J11+1.96*SQRT(H10)</f>
        <v>0.48830895410460223</v>
      </c>
      <c r="K14">
        <f>TANH(J14)</f>
        <v>0.45287324038089066</v>
      </c>
    </row>
    <row r="15" spans="1:11" ht="12.75">
      <c r="A15" t="s">
        <v>13</v>
      </c>
      <c r="B15">
        <f>F7+1.96*SQRT(1/E6)</f>
        <v>0.38438141588434716</v>
      </c>
      <c r="C15">
        <f>TANH(B15)</f>
        <v>0.36650641732174377</v>
      </c>
      <c r="I15" t="s">
        <v>18</v>
      </c>
      <c r="J15">
        <f>J11-1.96*SQRT(H10)</f>
        <v>0.12434935385959639</v>
      </c>
      <c r="K15">
        <f>TANH(J15)</f>
        <v>0.12371236526440653</v>
      </c>
    </row>
    <row r="16" spans="1:3" ht="12.75">
      <c r="A16" t="s">
        <v>14</v>
      </c>
      <c r="B16">
        <f>F7-1.96*SQRT(1/E6)</f>
        <v>0.21214650402015844</v>
      </c>
      <c r="C16">
        <f>TANH(B16)</f>
        <v>0.2090201424726356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Michael T. Brannick</dc:creator>
  <cp:keywords/>
  <dc:description/>
  <cp:lastModifiedBy> Michael T. Brannick</cp:lastModifiedBy>
  <dcterms:created xsi:type="dcterms:W3CDTF">2005-10-16T17:55:39Z</dcterms:created>
  <dcterms:modified xsi:type="dcterms:W3CDTF">2005-10-16T23:53:13Z</dcterms:modified>
  <cp:category/>
  <cp:version/>
  <cp:contentType/>
  <cp:contentStatus/>
</cp:coreProperties>
</file>