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D22" i="1"/>
  <c r="C23" i="1"/>
  <c r="D23" i="1"/>
  <c r="B23" i="1"/>
  <c r="B22" i="1"/>
  <c r="B8" i="1"/>
  <c r="C8" i="1"/>
  <c r="D8" i="1"/>
  <c r="D13" i="1"/>
  <c r="D18" i="1"/>
  <c r="C13" i="1"/>
  <c r="C18" i="1"/>
  <c r="C12" i="1"/>
  <c r="C17" i="1"/>
  <c r="D12" i="1"/>
  <c r="D17" i="1"/>
  <c r="B13" i="1"/>
  <c r="B18" i="1"/>
  <c r="B12" i="1"/>
  <c r="B17" i="1"/>
</calcChain>
</file>

<file path=xl/sharedStrings.xml><?xml version="1.0" encoding="utf-8"?>
<sst xmlns="http://schemas.openxmlformats.org/spreadsheetml/2006/main" count="24" uniqueCount="17">
  <si>
    <t>M</t>
  </si>
  <si>
    <t>LB</t>
  </si>
  <si>
    <t>UB</t>
  </si>
  <si>
    <t>t</t>
  </si>
  <si>
    <t>z</t>
  </si>
  <si>
    <t>Overall mean, M</t>
  </si>
  <si>
    <t>Std Err of the Mean</t>
  </si>
  <si>
    <t>Tau (not tau-squared)</t>
  </si>
  <si>
    <t>Prediction Interval Estimates</t>
  </si>
  <si>
    <t>Excel computes</t>
  </si>
  <si>
    <t>You Input</t>
  </si>
  <si>
    <t>Pred Int error</t>
  </si>
  <si>
    <t>df for t</t>
  </si>
  <si>
    <t>t(crit)</t>
  </si>
  <si>
    <t>num of effect sizes, k</t>
  </si>
  <si>
    <t>translate prediction interval back to r (if you computed the analysis using the r to z transformation (or ZCOR)</t>
  </si>
  <si>
    <t>translate prediction interval back to odds from log(odds)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</si>
</sst>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workbookViewId="0">
      <selection activeCell="A25" sqref="A25"/>
    </sheetView>
  </sheetViews>
  <sheetFormatPr baseColWidth="10" defaultRowHeight="15" x14ac:dyDescent="0"/>
  <cols>
    <col min="1" max="2" width="17.6640625" customWidth="1"/>
    <col min="3" max="3" width="19" customWidth="1"/>
  </cols>
  <sheetData>
    <row r="2" spans="1:4">
      <c r="A2" t="s">
        <v>10</v>
      </c>
    </row>
    <row r="3" spans="1:4">
      <c r="A3" t="s">
        <v>5</v>
      </c>
      <c r="B3" t="s">
        <v>6</v>
      </c>
      <c r="C3" t="s">
        <v>7</v>
      </c>
      <c r="D3" t="s">
        <v>14</v>
      </c>
    </row>
    <row r="4" spans="1:4">
      <c r="A4">
        <v>0.4803</v>
      </c>
      <c r="B4">
        <v>4.9200000000000001E-2</v>
      </c>
      <c r="C4">
        <v>0.2167</v>
      </c>
      <c r="D4">
        <v>48</v>
      </c>
    </row>
    <row r="7" spans="1:4">
      <c r="A7" t="s">
        <v>9</v>
      </c>
      <c r="B7" t="s">
        <v>11</v>
      </c>
      <c r="C7" t="s">
        <v>12</v>
      </c>
      <c r="D7" t="s">
        <v>13</v>
      </c>
    </row>
    <row r="8" spans="1:4">
      <c r="B8">
        <f>SQRT(B4^2+C4^2)</f>
        <v>0.22221505349548218</v>
      </c>
      <c r="C8">
        <f>D4-2</f>
        <v>46</v>
      </c>
      <c r="D8">
        <f>_xlfn.T.INV.2T(0.05,C8)</f>
        <v>2.0128955989194299</v>
      </c>
    </row>
    <row r="10" spans="1:4">
      <c r="A10" t="s">
        <v>8</v>
      </c>
    </row>
    <row r="11" spans="1:4">
      <c r="B11" t="s">
        <v>1</v>
      </c>
      <c r="C11" t="s">
        <v>0</v>
      </c>
      <c r="D11" t="s">
        <v>2</v>
      </c>
    </row>
    <row r="12" spans="1:4">
      <c r="A12" t="s">
        <v>4</v>
      </c>
      <c r="B12" s="1">
        <f>A4-1.96*B8</f>
        <v>4.4758495148854938E-2</v>
      </c>
      <c r="C12" s="1">
        <f>A4</f>
        <v>0.4803</v>
      </c>
      <c r="D12" s="1">
        <f>A4+1.96*B8</f>
        <v>0.91584150485114502</v>
      </c>
    </row>
    <row r="13" spans="1:4">
      <c r="A13" t="s">
        <v>3</v>
      </c>
      <c r="B13" s="1">
        <f>A4-D8*B8</f>
        <v>3.3004296805298261E-2</v>
      </c>
      <c r="C13" s="1">
        <f>A4</f>
        <v>0.4803</v>
      </c>
      <c r="D13" s="1">
        <f>A4+D8*B8</f>
        <v>0.92759570319470175</v>
      </c>
    </row>
    <row r="15" spans="1:4">
      <c r="A15" t="s">
        <v>15</v>
      </c>
    </row>
    <row r="16" spans="1:4">
      <c r="B16" t="s">
        <v>1</v>
      </c>
      <c r="C16" t="s">
        <v>0</v>
      </c>
      <c r="D16" t="s">
        <v>2</v>
      </c>
    </row>
    <row r="17" spans="1:4">
      <c r="A17" t="s">
        <v>4</v>
      </c>
      <c r="B17" s="1">
        <f>TANH(B12)</f>
        <v>4.4728630507446639E-2</v>
      </c>
      <c r="C17" s="1">
        <f t="shared" ref="C17:D18" si="0">TANH(C12)</f>
        <v>0.44648383807362696</v>
      </c>
      <c r="D17" s="1">
        <f t="shared" si="0"/>
        <v>0.72392419825211851</v>
      </c>
    </row>
    <row r="18" spans="1:4">
      <c r="A18" t="s">
        <v>3</v>
      </c>
      <c r="B18" s="1">
        <f>TANH(B13)</f>
        <v>3.2992318344617272E-2</v>
      </c>
      <c r="C18" s="1">
        <f t="shared" si="0"/>
        <v>0.44648383807362696</v>
      </c>
      <c r="D18" s="1">
        <f t="shared" si="0"/>
        <v>0.72947096430540159</v>
      </c>
    </row>
    <row r="20" spans="1:4">
      <c r="A20" t="s">
        <v>16</v>
      </c>
    </row>
    <row r="22" spans="1:4">
      <c r="A22" t="s">
        <v>4</v>
      </c>
      <c r="B22" s="1">
        <f>EXP(B12)</f>
        <v>1.0457752696082352</v>
      </c>
      <c r="C22" s="1">
        <f t="shared" ref="C22:D22" si="1">EXP(C12)</f>
        <v>1.6165592972441722</v>
      </c>
      <c r="D22" s="1">
        <f t="shared" si="1"/>
        <v>2.4988771846608535</v>
      </c>
    </row>
    <row r="23" spans="1:4">
      <c r="A23" t="s">
        <v>3</v>
      </c>
      <c r="B23" s="1">
        <f>EXP(B13)</f>
        <v>1.0335549802162796</v>
      </c>
      <c r="C23" s="1">
        <f t="shared" ref="C23:D23" si="2">EXP(C13)</f>
        <v>1.6165592972441722</v>
      </c>
      <c r="D23" s="1">
        <f t="shared" si="2"/>
        <v>2.528422784978237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South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Brannick</dc:creator>
  <cp:lastModifiedBy>Michael Brannick</cp:lastModifiedBy>
  <dcterms:created xsi:type="dcterms:W3CDTF">2015-02-02T15:29:02Z</dcterms:created>
  <dcterms:modified xsi:type="dcterms:W3CDTF">2015-06-09T17:47:47Z</dcterms:modified>
</cp:coreProperties>
</file>