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<sst xmlns="http://schemas.openxmlformats.org/spreadsheetml/2006/main" count="49" uniqueCount="39">
  <si>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V=</t>
  </si>
  <si>
    <t>Sample variance</t>
  </si>
  <si>
    <t xml:space="preserve">Sample size </t>
  </si>
  <si>
    <t>N=</t>
  </si>
  <si>
    <t>df=</t>
  </si>
  <si>
    <t>Degrees of freedom</t>
  </si>
  <si>
    <t>Chisq observed</t>
  </si>
  <si>
    <t>prob (cumulative) for chi-square obs</t>
  </si>
  <si>
    <t xml:space="preserve">minimum value </t>
  </si>
  <si>
    <t>p=.01</t>
  </si>
  <si>
    <t>p=..05</t>
  </si>
  <si>
    <t xml:space="preserve">maximum value </t>
  </si>
  <si>
    <t>p=.95</t>
  </si>
  <si>
    <t>p=.99</t>
  </si>
  <si>
    <t>Hypothesized Variance</t>
  </si>
  <si>
    <t>Exact Test of Specific Value</t>
  </si>
  <si>
    <t>Confidence Intervals</t>
  </si>
  <si>
    <t>Sample size</t>
  </si>
  <si>
    <t xml:space="preserve">Degrees of freedom </t>
  </si>
  <si>
    <t>Lower (.025) value</t>
  </si>
  <si>
    <t>Upper (.975) value</t>
  </si>
  <si>
    <t>Lower Bound</t>
  </si>
  <si>
    <t>Upper Bound</t>
  </si>
  <si>
    <t>Observed Variance</t>
  </si>
  <si>
    <t>LB=</t>
  </si>
  <si>
    <t>UB=</t>
  </si>
  <si>
    <t>Testing Equality of Variance with the F distribution</t>
  </si>
  <si>
    <t>Observed variance</t>
  </si>
  <si>
    <t>V1=</t>
  </si>
  <si>
    <t>V2=</t>
  </si>
  <si>
    <t>Sample 1</t>
  </si>
  <si>
    <t>N1=</t>
  </si>
  <si>
    <t>Sample 2</t>
  </si>
  <si>
    <t>N2=</t>
  </si>
  <si>
    <t>df1</t>
  </si>
  <si>
    <t>df2</t>
  </si>
  <si>
    <t>Observed ratio (V1/V2)</t>
  </si>
  <si>
    <t>Critical F value</t>
  </si>
  <si>
    <t>P-value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</si>
</sst>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35">
      <selection activeCell="A1" sqref="A1"/>
    </sheetView>
  </sheetViews>
  <sheetFormatPr defaultColWidth="9.140625" defaultRowHeight="15"/>
  <sheetData>
    <row r="1" spans="2:5" ht="18.75">
      <c r="B1" s="2" t="s">
        <v>15</v>
      </c>
      <c r="D1" s="2"/>
      <c r="E1" s="2"/>
    </row>
    <row r="2" spans="1:5" ht="15">
      <c r="A2" s="1" t="s">
        <v>14</v>
      </c>
      <c r="B2" s="1"/>
      <c r="C2" s="1"/>
      <c r="D2" s="1" t="s">
        <v>0</v>
      </c>
      <c r="E2" s="1">
        <v>6.25</v>
      </c>
    </row>
    <row r="3" spans="1:5" ht="15">
      <c r="A3" s="1"/>
      <c r="B3" s="1"/>
      <c r="C3" s="1"/>
      <c r="D3" s="1"/>
      <c r="E3" s="1"/>
    </row>
    <row r="4" spans="1:5" ht="15">
      <c r="A4" s="1" t="s">
        <v>1</v>
      </c>
      <c r="B4" s="1"/>
      <c r="C4" s="1"/>
      <c r="D4" s="1" t="s">
        <v>0</v>
      </c>
      <c r="E4" s="1">
        <v>4.55</v>
      </c>
    </row>
    <row r="5" spans="1:5" ht="15">
      <c r="A5" s="1"/>
      <c r="B5" s="1"/>
      <c r="C5" s="1"/>
      <c r="D5" s="1"/>
      <c r="E5" s="1"/>
    </row>
    <row r="6" spans="1:5" ht="15">
      <c r="A6" s="1" t="s">
        <v>2</v>
      </c>
      <c r="B6" s="1"/>
      <c r="C6" s="1"/>
      <c r="D6" s="1" t="s">
        <v>3</v>
      </c>
      <c r="E6" s="1">
        <v>30</v>
      </c>
    </row>
    <row r="8" spans="1:5" ht="15">
      <c r="A8" t="s">
        <v>5</v>
      </c>
      <c r="D8" t="s">
        <v>4</v>
      </c>
      <c r="E8">
        <f>E6-1</f>
        <v>29</v>
      </c>
    </row>
    <row r="10" spans="1:5" ht="15">
      <c r="A10" t="s">
        <v>6</v>
      </c>
      <c r="E10">
        <f>(E4*E8)/E2</f>
        <v>21.112</v>
      </c>
    </row>
    <row r="12" spans="1:5" ht="15">
      <c r="A12" t="s">
        <v>7</v>
      </c>
      <c r="E12">
        <f>CHIDIST(E10,E8)</f>
        <v>0.8550366470262281</v>
      </c>
    </row>
    <row r="14" spans="1:5" ht="15">
      <c r="A14" t="s">
        <v>8</v>
      </c>
      <c r="C14" t="s">
        <v>9</v>
      </c>
      <c r="E14">
        <f>CHIINV(0.99,E8)</f>
        <v>14.256454631265456</v>
      </c>
    </row>
    <row r="15" spans="1:5" ht="15">
      <c r="A15" t="s">
        <v>8</v>
      </c>
      <c r="C15" t="s">
        <v>10</v>
      </c>
      <c r="E15">
        <f>CHIINV(0.95,E8)</f>
        <v>17.708366334891874</v>
      </c>
    </row>
    <row r="16" spans="1:5" ht="15">
      <c r="A16" t="s">
        <v>11</v>
      </c>
      <c r="C16" t="s">
        <v>12</v>
      </c>
      <c r="E16">
        <f>CHIINV(0.05,E8)</f>
        <v>42.556967770410566</v>
      </c>
    </row>
    <row r="17" spans="1:5" ht="15">
      <c r="A17" t="s">
        <v>11</v>
      </c>
      <c r="C17" t="s">
        <v>13</v>
      </c>
      <c r="E17">
        <f>CHIINV(0.01,E8)</f>
        <v>49.58788450450453</v>
      </c>
    </row>
    <row r="19" ht="18.75">
      <c r="B19" s="2" t="s">
        <v>16</v>
      </c>
    </row>
    <row r="21" spans="1:4" ht="15">
      <c r="A21" s="1" t="s">
        <v>23</v>
      </c>
      <c r="B21" s="1"/>
      <c r="C21" s="1"/>
      <c r="D21" s="1">
        <v>10</v>
      </c>
    </row>
    <row r="22" spans="1:4" ht="15">
      <c r="A22" s="1"/>
      <c r="B22" s="1"/>
      <c r="C22" s="1"/>
      <c r="D22" s="1"/>
    </row>
    <row r="23" spans="1:4" ht="15">
      <c r="A23" s="1" t="s">
        <v>17</v>
      </c>
      <c r="B23" s="1"/>
      <c r="C23" s="1" t="s">
        <v>3</v>
      </c>
      <c r="D23" s="1">
        <v>15</v>
      </c>
    </row>
    <row r="25" spans="1:4" ht="15">
      <c r="A25" t="s">
        <v>18</v>
      </c>
      <c r="C25" t="s">
        <v>4</v>
      </c>
      <c r="D25">
        <f>D23-1</f>
        <v>14</v>
      </c>
    </row>
    <row r="27" spans="1:4" ht="15">
      <c r="A27" t="s">
        <v>19</v>
      </c>
      <c r="D27">
        <f>CHIINV(0.025,D25)</f>
        <v>26.118948045685954</v>
      </c>
    </row>
    <row r="29" spans="1:4" ht="15">
      <c r="A29" t="s">
        <v>20</v>
      </c>
      <c r="D29">
        <f>CHIINV(0.975,D25)</f>
        <v>5.628726167908475</v>
      </c>
    </row>
    <row r="32" spans="1:4" ht="15">
      <c r="A32" t="s">
        <v>21</v>
      </c>
      <c r="C32" t="s">
        <v>24</v>
      </c>
      <c r="D32">
        <f>(D25*D21)/D27</f>
        <v>5.360093360387984</v>
      </c>
    </row>
    <row r="34" spans="1:4" ht="15">
      <c r="A34" t="s">
        <v>22</v>
      </c>
      <c r="C34" t="s">
        <v>25</v>
      </c>
      <c r="D34">
        <f>D25*D21/D29</f>
        <v>24.872412660291356</v>
      </c>
    </row>
    <row r="36" ht="18.75">
      <c r="B36" s="2" t="s">
        <v>26</v>
      </c>
    </row>
    <row r="37" ht="15">
      <c r="A37" t="s">
        <v>30</v>
      </c>
    </row>
    <row r="38" spans="1:4" ht="15">
      <c r="A38" t="s">
        <v>27</v>
      </c>
      <c r="C38" t="s">
        <v>28</v>
      </c>
      <c r="D38">
        <v>5.8</v>
      </c>
    </row>
    <row r="39" spans="1:4" ht="15">
      <c r="A39" t="s">
        <v>17</v>
      </c>
      <c r="C39" t="s">
        <v>31</v>
      </c>
      <c r="D39">
        <v>16</v>
      </c>
    </row>
    <row r="40" spans="1:4" ht="15">
      <c r="A40" t="s">
        <v>5</v>
      </c>
      <c r="C40" t="s">
        <v>34</v>
      </c>
      <c r="D40">
        <f>D39-1</f>
        <v>15</v>
      </c>
    </row>
    <row r="41" ht="15">
      <c r="A41" t="s">
        <v>32</v>
      </c>
    </row>
    <row r="42" spans="1:4" ht="15">
      <c r="A42" t="s">
        <v>27</v>
      </c>
      <c r="C42" t="s">
        <v>29</v>
      </c>
      <c r="D42">
        <v>1.7</v>
      </c>
    </row>
    <row r="43" spans="1:4" ht="15">
      <c r="A43" t="s">
        <v>17</v>
      </c>
      <c r="C43" t="s">
        <v>33</v>
      </c>
      <c r="D43">
        <v>16</v>
      </c>
    </row>
    <row r="44" spans="1:4" ht="15">
      <c r="A44" t="s">
        <v>5</v>
      </c>
      <c r="C44" t="s">
        <v>35</v>
      </c>
      <c r="D44">
        <f>D43-1</f>
        <v>15</v>
      </c>
    </row>
    <row r="46" spans="1:4" ht="15">
      <c r="A46" t="s">
        <v>36</v>
      </c>
      <c r="D46">
        <f>D38/D42</f>
        <v>3.411764705882353</v>
      </c>
    </row>
    <row r="47" spans="1:4" ht="15">
      <c r="A47" t="s">
        <v>37</v>
      </c>
      <c r="D47">
        <f>FINV(0.05,D40,D44)</f>
        <v>2.4034470720141474</v>
      </c>
    </row>
    <row r="48" spans="1:4" ht="15">
      <c r="A48" t="s">
        <v>38</v>
      </c>
      <c r="D48">
        <f>FDIST(D46,D40,D44)</f>
        <v>0.011582092008057817</v>
      </c>
    </row>
  </sheetData>
  <sheetProtection/>
  <printOptions/>
  <pageMargins left="0.7" right="0.7" top="0.75" bottom="0.75" header="0.3" footer="0.3"/>
  <pageSetup horizontalDpi="600" verticalDpi="600" orientation="portrait" r:id="rId10"/>
  <legacyDrawing r:id="rId9"/>
  <oleObjects>
    <oleObject progId="Equation.3" shapeId="729518" r:id="rId1"/>
    <oleObject progId="Equation.3" shapeId="729517" r:id="rId2"/>
    <oleObject progId="Equation.3" shapeId="729516" r:id="rId3"/>
    <oleObject progId="Equation.3" shapeId="729515" r:id="rId4"/>
    <oleObject progId="Equation.3" shapeId="729514" r:id="rId5"/>
    <oleObject progId="Equation.3" shapeId="729513" r:id="rId6"/>
    <oleObject progId="Equation.3" shapeId="729512" r:id="rId7"/>
    <oleObject progId="Equation.3" shapeId="729511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T. Brannick</dc:creator>
  <cp:keywords/>
  <dc:description/>
  <cp:lastModifiedBy>Michael T. Brannick</cp:lastModifiedBy>
  <dcterms:created xsi:type="dcterms:W3CDTF">2011-09-06T18:20:34Z</dcterms:created>
  <dcterms:modified xsi:type="dcterms:W3CDTF">2011-09-07T16:07:06Z</dcterms:modified>
  <cp:category/>
  <cp:version/>
  <cp:contentType/>
  <cp:contentStatus/>
</cp:coreProperties>
</file>